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ashboard" sheetId="1" state="visible" r:id="rId1"/>
    <sheet xmlns:r="http://schemas.openxmlformats.org/officeDocument/2006/relationships" name="Instrukcja" sheetId="2" state="visible" r:id="rId2"/>
    <sheet xmlns:r="http://schemas.openxmlformats.org/officeDocument/2006/relationships" name="Dane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# ##0.00"/>
    <numFmt numFmtId="165" formatCode="0.0%"/>
    <numFmt numFmtId="166" formatCode="# ##0"/>
  </numFmts>
  <fonts count="8">
    <font>
      <name val="Calibri"/>
      <family val="2"/>
      <color theme="1"/>
      <sz val="11"/>
      <scheme val="minor"/>
    </font>
    <font>
      <b val="1"/>
      <color rgb="0016233A"/>
      <sz val="16"/>
    </font>
    <font>
      <color rgb="006B7280"/>
      <sz val="10"/>
    </font>
    <font>
      <b val="1"/>
      <color rgb="002563EB"/>
      <sz val="11"/>
    </font>
    <font>
      <b val="1"/>
      <color rgb="00FFFFFF"/>
      <sz val="11"/>
    </font>
    <font>
      <b val="1"/>
      <color rgb="002563EB"/>
      <sz val="12"/>
    </font>
    <font>
      <b val="1"/>
      <sz val="11"/>
    </font>
    <font>
      <color rgb="009CA3AF"/>
      <sz val="9"/>
    </font>
  </fonts>
  <fills count="3">
    <fill>
      <patternFill/>
    </fill>
    <fill>
      <patternFill patternType="gray125"/>
    </fill>
    <fill>
      <patternFill patternType="solid">
        <fgColor rgb="0016233A"/>
      </patternFill>
    </fill>
  </fills>
  <borders count="2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</borders>
  <cellStyleXfs count="1">
    <xf numFmtId="0" fontId="0" fillId="0" borderId="0"/>
  </cellStyleXfs>
  <cellXfs count="17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5" fillId="0" borderId="0" pivotButton="0" quotePrefix="0" xfId="0"/>
    <xf numFmtId="0" fontId="2" fillId="0" borderId="1" pivotButton="0" quotePrefix="0" xfId="0"/>
    <xf numFmtId="166" fontId="6" fillId="0" borderId="1" pivotButton="0" quotePrefix="0" xfId="0"/>
    <xf numFmtId="0" fontId="4" fillId="2" borderId="0" applyAlignment="1" pivotButton="0" quotePrefix="0" xfId="0">
      <alignment horizontal="center" vertical="center" wrapText="1"/>
    </xf>
    <xf numFmtId="0" fontId="0" fillId="0" borderId="1" pivotButton="0" quotePrefix="0" xfId="0"/>
    <xf numFmtId="166" fontId="0" fillId="0" borderId="1" pivotButton="0" quotePrefix="0" xfId="0"/>
    <xf numFmtId="164" fontId="0" fillId="0" borderId="1" pivotButton="0" quotePrefix="0" xfId="0"/>
    <xf numFmtId="165" fontId="0" fillId="0" borderId="1" pivotButton="0" quotePrefix="0" xfId="0"/>
    <xf numFmtId="164" fontId="6" fillId="0" borderId="1" pivotButton="0" quotePrefix="0" xfId="0"/>
    <xf numFmtId="165" fontId="6" fillId="0" borderId="1" pivotButton="0" quotePrefix="0" xfId="0"/>
    <xf numFmtId="0" fontId="7" fillId="0" borderId="0" pivotButton="0" quotePrefix="0" xfId="0"/>
    <xf numFmtId="0" fontId="3" fillId="0" borderId="0" pivotButton="0" quotePrefix="0" xfId="0"/>
    <xf numFmtId="164" fontId="0" fillId="0" borderId="0" pivotButton="0" quotePrefix="0" xfId="0"/>
    <xf numFmtId="165" fontId="0" fillId="0" borderId="0" pivotButton="0" quotePrefix="0" xfId="0"/>
  </cellXfs>
  <cellStyles count="1">
    <cellStyle name="Normal" xfId="0" builtinId="0" hidden="0"/>
  </cellStyles>
  <dxfs count="1">
    <dxf>
      <font>
        <b val="1"/>
        <color rgb="00B91C1C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Przychod miesieczny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'Dashboard'!F6</f>
            </strRef>
          </tx>
          <spPr>
            <a:ln xmlns:a="http://schemas.openxmlformats.org/drawingml/2006/main">
              <a:prstDash val="solid"/>
            </a:ln>
          </spPr>
          <cat>
            <numRef>
              <f>'Dashboard'!$D$7:$D$12</f>
            </numRef>
          </cat>
          <val>
            <numRef>
              <f>'Dashboard'!$F$7:$F$12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majorTickMark val="none"/>
        <minorTickMark val="none"/>
        <crossAx val="10"/>
      </valAx>
    </plotArea>
    <plotVisOnly val="1"/>
    <dispBlanksAs val="gap"/>
  </chart>
</chartSpace>
</file>

<file path=xl/charts/chart2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Aktywni czlonkowie - trend</a:t>
            </a:r>
          </a:p>
        </rich>
      </tx>
    </title>
    <plotArea>
      <lineChart>
        <grouping val="standard"/>
        <ser>
          <idx val="0"/>
          <order val="0"/>
          <tx>
            <strRef>
              <f>'Dashboard'!E6</f>
            </strRef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'Dashboard'!$D$7:$D$12</f>
            </numRef>
          </cat>
          <val>
            <numRef>
              <f>'Dashboard'!$E$7:$E$12</f>
            </numRef>
          </val>
        </ser>
        <axId val="10"/>
        <axId val="100"/>
      </line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majorTickMark val="none"/>
        <minorTickMark val="none"/>
        <crossAx val="10"/>
      </valAx>
    </plotArea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/Relationships>
</file>

<file path=xl/drawings/drawing1.xml><?xml version="1.0" encoding="utf-8"?>
<wsDr xmlns="http://schemas.openxmlformats.org/drawingml/2006/spreadsheetDrawing">
  <oneCellAnchor>
    <from>
      <col>1</col>
      <colOff>0</colOff>
      <row>15</row>
      <rowOff>0</rowOff>
    </from>
    <ext cx="5400000" cy="252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5</col>
      <colOff>0</colOff>
      <row>15</row>
      <rowOff>0</rowOff>
    </from>
    <ext cx="5400000" cy="252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B2:H31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22" customWidth="1" min="2" max="2"/>
    <col width="15" customWidth="1" min="3" max="3"/>
    <col width="15" customWidth="1" min="4" max="4"/>
    <col width="15" customWidth="1" min="5" max="5"/>
    <col width="15" customWidth="1" min="6" max="6"/>
    <col width="14" customWidth="1" min="7" max="7"/>
    <col width="14" customWidth="1" min="8" max="8"/>
  </cols>
  <sheetData>
    <row r="2">
      <c r="B2" s="1" t="inlineStr">
        <is>
          <t>KPI klubu - I polrocze 2026</t>
        </is>
      </c>
    </row>
    <row r="3">
      <c r="B3" s="2" t="inlineStr">
        <is>
          <t>Demo. Liczby z arkusza Dane. Podmiana danych przelicza caly widok (produkcyjnie: Odswiez wszystko).</t>
        </is>
      </c>
    </row>
    <row r="5">
      <c r="B5" s="3" t="inlineStr">
        <is>
          <t>Ostatni miesiac (2026-06)</t>
        </is>
      </c>
      <c r="E5" s="3" t="inlineStr">
        <is>
          <t>Miesiac po miesiacu</t>
        </is>
      </c>
    </row>
    <row r="6" ht="30" customHeight="1">
      <c r="B6" s="4" t="inlineStr">
        <is>
          <t>Aktywni czlonkowie</t>
        </is>
      </c>
      <c r="C6" s="5">
        <f>Dane!B10</f>
        <v/>
      </c>
      <c r="D6" s="6" t="inlineStr">
        <is>
          <t>Miesiac</t>
        </is>
      </c>
      <c r="E6" s="6" t="inlineStr">
        <is>
          <t>Aktywni</t>
        </is>
      </c>
      <c r="F6" s="6" t="inlineStr">
        <is>
          <t>Przychod</t>
        </is>
      </c>
      <c r="G6" s="6" t="inlineStr">
        <is>
          <t>Frekwencja</t>
        </is>
      </c>
      <c r="H6" s="6" t="inlineStr">
        <is>
          <t>No-show</t>
        </is>
      </c>
    </row>
    <row r="7">
      <c r="B7" s="4" t="inlineStr">
        <is>
          <t>Nowi zapisy</t>
        </is>
      </c>
      <c r="C7" s="5">
        <f>Dane!C10</f>
        <v/>
      </c>
      <c r="D7" s="7">
        <f>Dane!A5</f>
        <v/>
      </c>
      <c r="E7" s="8">
        <f>Dane!B5</f>
        <v/>
      </c>
      <c r="F7" s="9">
        <f>Dane!E5</f>
        <v/>
      </c>
      <c r="G7" s="10">
        <f>Dane!I5</f>
        <v/>
      </c>
      <c r="H7" s="10">
        <f>Dane!H5/Dane!F5</f>
        <v/>
      </c>
    </row>
    <row r="8">
      <c r="B8" s="4" t="inlineStr">
        <is>
          <t>Rezygnacje</t>
        </is>
      </c>
      <c r="C8" s="5">
        <f>Dane!D10</f>
        <v/>
      </c>
      <c r="D8" s="7">
        <f>Dane!A6</f>
        <v/>
      </c>
      <c r="E8" s="8">
        <f>Dane!B6</f>
        <v/>
      </c>
      <c r="F8" s="9">
        <f>Dane!E6</f>
        <v/>
      </c>
      <c r="G8" s="10">
        <f>Dane!I6</f>
        <v/>
      </c>
      <c r="H8" s="10">
        <f>Dane!H6/Dane!F6</f>
        <v/>
      </c>
    </row>
    <row r="9">
      <c r="B9" s="4" t="inlineStr">
        <is>
          <t>Przychod PLN</t>
        </is>
      </c>
      <c r="C9" s="11">
        <f>Dane!E10</f>
        <v/>
      </c>
      <c r="D9" s="7">
        <f>Dane!A7</f>
        <v/>
      </c>
      <c r="E9" s="8">
        <f>Dane!B7</f>
        <v/>
      </c>
      <c r="F9" s="9">
        <f>Dane!E7</f>
        <v/>
      </c>
      <c r="G9" s="10">
        <f>Dane!I7</f>
        <v/>
      </c>
      <c r="H9" s="10">
        <f>Dane!H7/Dane!F7</f>
        <v/>
      </c>
    </row>
    <row r="10">
      <c r="B10" s="4" t="inlineStr">
        <is>
          <t>Frekwencja</t>
        </is>
      </c>
      <c r="C10" s="12">
        <f>Dane!I10</f>
        <v/>
      </c>
      <c r="D10" s="7">
        <f>Dane!A8</f>
        <v/>
      </c>
      <c r="E10" s="8">
        <f>Dane!B8</f>
        <v/>
      </c>
      <c r="F10" s="9">
        <f>Dane!E8</f>
        <v/>
      </c>
      <c r="G10" s="10">
        <f>Dane!I8</f>
        <v/>
      </c>
      <c r="H10" s="10">
        <f>Dane!H8/Dane!F8</f>
        <v/>
      </c>
    </row>
    <row r="11">
      <c r="B11" s="4" t="inlineStr">
        <is>
          <t>Wykorzystanie miejsc</t>
        </is>
      </c>
      <c r="C11" s="12">
        <f>Dane!J10</f>
        <v/>
      </c>
      <c r="D11" s="7">
        <f>Dane!A9</f>
        <v/>
      </c>
      <c r="E11" s="8">
        <f>Dane!B9</f>
        <v/>
      </c>
      <c r="F11" s="9">
        <f>Dane!E9</f>
        <v/>
      </c>
      <c r="G11" s="10">
        <f>Dane!I9</f>
        <v/>
      </c>
      <c r="H11" s="10">
        <f>Dane!H9/Dane!F9</f>
        <v/>
      </c>
    </row>
    <row r="12">
      <c r="B12" s="4" t="inlineStr">
        <is>
          <t>No-show</t>
        </is>
      </c>
      <c r="C12" s="12">
        <f>Dane!H10/Dane!F10</f>
        <v/>
      </c>
      <c r="D12" s="7">
        <f>Dane!A10</f>
        <v/>
      </c>
      <c r="E12" s="8">
        <f>Dane!B10</f>
        <v/>
      </c>
      <c r="F12" s="9">
        <f>Dane!E10</f>
        <v/>
      </c>
      <c r="G12" s="10">
        <f>Dane!I10</f>
        <v/>
      </c>
      <c r="H12" s="10">
        <f>Dane!H10/Dane!F10</f>
        <v/>
      </c>
    </row>
    <row r="31">
      <c r="B31" s="13" t="inlineStr">
        <is>
          <t>Praca demonstracyjna - dane wygenerowane losowo, nie pochodza od zadnego klienta.</t>
        </is>
      </c>
    </row>
  </sheetData>
  <conditionalFormatting sqref="C7:C8">
    <cfRule type="cellIs" priority="1" operator="greaterThan" dxfId="0">
      <formula>C6</formula>
    </cfRule>
  </conditionalFormatting>
  <conditionalFormatting sqref="E7:E12">
    <cfRule type="dataBar" priority="2">
      <dataBar>
        <cfvo type="min"/>
        <cfvo type="max"/>
        <color rgb="002563EB"/>
      </dataBar>
    </cfRule>
  </conditionalFormatting>
  <conditionalFormatting sqref="H7:H12">
    <cfRule type="cellIs" priority="3" operator="greaterThan" dxfId="0">
      <formula>0.13</formula>
    </cfRule>
  </conditionalFormatting>
  <pageMargins left="0.75" right="0.75" top="1" bottom="1" header="0.5" footer="0.5"/>
  <drawing xmlns:r="http://schemas.openxmlformats.org/officeDocument/2006/relationships" r:id="rId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B2:B25"/>
  <sheetViews>
    <sheetView workbookViewId="0">
      <selection activeCell="A1" sqref="A1"/>
    </sheetView>
  </sheetViews>
  <sheetFormatPr baseColWidth="8" defaultRowHeight="15"/>
  <cols>
    <col width="3" customWidth="1" min="1" max="1"/>
    <col width="104" customWidth="1" min="2" max="2"/>
  </cols>
  <sheetData>
    <row r="2">
      <c r="B2" s="1" t="inlineStr">
        <is>
          <t>Dashboard KPI klubu - demo modelu danych i auto-odswiezania</t>
        </is>
      </c>
    </row>
    <row r="3">
      <c r="B3" s="2" t="inlineStr">
        <is>
          <t>Praca demonstracyjna. Dane przykladowe, wygenerowane losowo. Nie pochodza od zadnego klienta.</t>
        </is>
      </c>
    </row>
    <row r="5">
      <c r="B5" t="inlineStr"/>
    </row>
    <row r="6">
      <c r="B6" s="14" t="inlineStr">
        <is>
          <t>PO CO TEN PLIK</t>
        </is>
      </c>
    </row>
    <row r="7">
      <c r="B7" t="inlineStr">
        <is>
          <t>Pokazuje to, co w takim raporcie najtrudniejsze: polaczenie trzech zrodel tak, zeby liczby sie zgadzaly,</t>
        </is>
      </c>
    </row>
    <row r="8">
      <c r="B8" t="inlineStr">
        <is>
          <t>i odswiezanie jednym klikiem po podmianie plikow - bez recznego przeklejania.</t>
        </is>
      </c>
    </row>
    <row r="9">
      <c r="B9" t="inlineStr"/>
    </row>
    <row r="10">
      <c r="B10" t="inlineStr">
        <is>
          <t>JAK DZIALA ODSWIEZANIE (w wersji produkcyjnej)</t>
        </is>
      </c>
    </row>
    <row r="11">
      <c r="B11" t="inlineStr">
        <is>
          <t>Power Query wciaga surowe eksporty z folderu: iClass (czlonkowie i frekwencja), Stripe (platnosci),</t>
        </is>
      </c>
    </row>
    <row r="12">
      <c r="B12" t="inlineStr">
        <is>
          <t>Bookwhen (rezerwacje). Podmieniasz plik CSV/XLSX w folderze i klikasz Dane &gt; Odswiez wszystko.</t>
        </is>
      </c>
    </row>
    <row r="13">
      <c r="B13" t="inlineStr">
        <is>
          <t>Model laczy rekordy po WSPOLNYM KLUCZU (mail klienta lub id) i przelicza caly dashboard.</t>
        </is>
      </c>
    </row>
    <row r="14">
      <c r="B14" t="inlineStr">
        <is>
          <t>W tym demo dane sa wpisane wprost, zeby plik otwieral sie wszedzie bez konfiguracji - ale uklad KPI</t>
        </is>
      </c>
    </row>
    <row r="15">
      <c r="B15" t="inlineStr">
        <is>
          <t>i logika sa te same, co w wersji na Power Query.</t>
        </is>
      </c>
    </row>
    <row r="16">
      <c r="B16" t="inlineStr"/>
    </row>
    <row r="17">
      <c r="B17" s="14" t="inlineStr">
        <is>
          <t>TRZY MIEJSCA, GDZIE TAKI RAPORT PEKA</t>
        </is>
      </c>
    </row>
    <row r="18">
      <c r="B18" t="inlineStr">
        <is>
          <t>1. Ten sam klient ma inny identyfikator w kazdym systemie. Bez tabeli laczacej przychod ze Stripe</t>
        </is>
      </c>
    </row>
    <row r="19">
      <c r="B19" t="inlineStr">
        <is>
          <t xml:space="preserve">   nie zepnie sie z frekwencja z iClass. To pierwsze pytanie przed startem.</t>
        </is>
      </c>
    </row>
    <row r="20">
      <c r="B20" t="inlineStr">
        <is>
          <t>2. Rezygnacje (churn) licza sie w innym miesiacu niz zapis - trzeba uzgodnic, do ktorego okresu naleza.</t>
        </is>
      </c>
    </row>
    <row r="21">
      <c r="B21" t="inlineStr">
        <is>
          <t>3. No-show (rezerwacja bez obecnosci) zawyza wykorzystanie miejsc, jesli liczyc rezerwacje zamiast wejsc.</t>
        </is>
      </c>
    </row>
    <row r="22">
      <c r="B22" t="inlineStr"/>
    </row>
    <row r="23">
      <c r="B23" s="14" t="inlineStr">
        <is>
          <t>CO POKAZUJE DASHBOARD</t>
        </is>
      </c>
    </row>
    <row r="24">
      <c r="B24" t="inlineStr">
        <is>
          <t>Aktywni czlonkowie, nowi vs rezygnacje, przychod miesieczny (MRR), frekwencja i wykorzystanie miejsc,</t>
        </is>
      </c>
    </row>
    <row r="25">
      <c r="B25" t="inlineStr">
        <is>
          <t>odsetek no-show - miesiac po miesiacu, z trendem.</t>
        </is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J10"/>
  <sheetViews>
    <sheetView workbookViewId="0">
      <selection activeCell="A1" sqref="A1"/>
    </sheetView>
  </sheetViews>
  <sheetFormatPr baseColWidth="8" defaultRowHeight="15"/>
  <cols>
    <col width="10" customWidth="1" min="1" max="1"/>
    <col width="18" customWidth="1" min="2" max="2"/>
    <col width="12" customWidth="1" min="3" max="3"/>
    <col width="12" customWidth="1" min="4" max="4"/>
    <col width="14" customWidth="1" min="5" max="5"/>
    <col width="18" customWidth="1" min="6" max="6"/>
    <col width="12" customWidth="1" min="7" max="7"/>
    <col width="10" customWidth="1" min="8" max="8"/>
    <col width="13" customWidth="1" min="9" max="9"/>
    <col width="20" customWidth="1" min="10" max="10"/>
  </cols>
  <sheetData>
    <row r="1">
      <c r="A1" s="1" t="inlineStr">
        <is>
          <t>Dane miesieczne - polaczone z iClass / Stripe / Bookwhen</t>
        </is>
      </c>
    </row>
    <row r="2">
      <c r="A2" s="2" t="inlineStr">
        <is>
          <t>Kolumny I-J liczone formulami. W wersji produkcyjnej wiersze buduje Power Query z eksportow.</t>
        </is>
      </c>
    </row>
    <row r="4" ht="30" customHeight="1">
      <c r="A4" s="6" t="inlineStr">
        <is>
          <t>Miesiac</t>
        </is>
      </c>
      <c r="B4" s="6" t="inlineStr">
        <is>
          <t>Aktywni czlonkowie</t>
        </is>
      </c>
      <c r="C4" s="6" t="inlineStr">
        <is>
          <t>Nowi zapisy</t>
        </is>
      </c>
      <c r="D4" s="6" t="inlineStr">
        <is>
          <t>Rezygnacje</t>
        </is>
      </c>
      <c r="E4" s="6" t="inlineStr">
        <is>
          <t>Przychod PLN</t>
        </is>
      </c>
      <c r="F4" s="6" t="inlineStr">
        <is>
          <t>Zarezerwowane miejsca</t>
        </is>
      </c>
      <c r="G4" s="6" t="inlineStr">
        <is>
          <t>Obecnosci</t>
        </is>
      </c>
      <c r="H4" s="6" t="inlineStr">
        <is>
          <t>No-show</t>
        </is>
      </c>
      <c r="I4" s="6" t="inlineStr">
        <is>
          <t>Frekwencja %</t>
        </is>
      </c>
      <c r="J4" s="6" t="inlineStr">
        <is>
          <t>Wykorzystanie miejsc %</t>
        </is>
      </c>
    </row>
    <row r="5">
      <c r="A5" t="inlineStr">
        <is>
          <t>2026-01</t>
        </is>
      </c>
      <c r="B5" t="n">
        <v>196</v>
      </c>
      <c r="C5" t="n">
        <v>32</v>
      </c>
      <c r="D5" t="n">
        <v>16</v>
      </c>
      <c r="E5" s="15" t="n">
        <v>28362.35</v>
      </c>
      <c r="F5" t="n">
        <v>3852</v>
      </c>
      <c r="G5" t="n">
        <v>3405</v>
      </c>
      <c r="H5" t="n">
        <v>447</v>
      </c>
      <c r="I5" s="16">
        <f>IF(F5=0,0,G5/F5)</f>
        <v/>
      </c>
      <c r="J5" s="16">
        <f>F5/5280</f>
        <v/>
      </c>
    </row>
    <row r="6">
      <c r="A6" t="inlineStr">
        <is>
          <t>2026-02</t>
        </is>
      </c>
      <c r="B6" t="n">
        <v>210</v>
      </c>
      <c r="C6" t="n">
        <v>24</v>
      </c>
      <c r="D6" t="n">
        <v>10</v>
      </c>
      <c r="E6" s="15" t="n">
        <v>30054.57</v>
      </c>
      <c r="F6" t="n">
        <v>3481</v>
      </c>
      <c r="G6" t="n">
        <v>3032</v>
      </c>
      <c r="H6" t="n">
        <v>449</v>
      </c>
      <c r="I6" s="16">
        <f>IF(F6=0,0,G6/F6)</f>
        <v/>
      </c>
      <c r="J6" s="16">
        <f>F6/5280</f>
        <v/>
      </c>
    </row>
    <row r="7">
      <c r="A7" t="inlineStr">
        <is>
          <t>2026-03</t>
        </is>
      </c>
      <c r="B7" t="n">
        <v>224</v>
      </c>
      <c r="C7" t="n">
        <v>23</v>
      </c>
      <c r="D7" t="n">
        <v>9</v>
      </c>
      <c r="E7" s="15" t="n">
        <v>29657.11</v>
      </c>
      <c r="F7" t="n">
        <v>3076</v>
      </c>
      <c r="G7" t="n">
        <v>2698</v>
      </c>
      <c r="H7" t="n">
        <v>378</v>
      </c>
      <c r="I7" s="16">
        <f>IF(F7=0,0,G7/F7)</f>
        <v/>
      </c>
      <c r="J7" s="16">
        <f>F7/5280</f>
        <v/>
      </c>
    </row>
    <row r="8">
      <c r="A8" t="inlineStr">
        <is>
          <t>2026-04</t>
        </is>
      </c>
      <c r="B8" t="n">
        <v>226</v>
      </c>
      <c r="C8" t="n">
        <v>19</v>
      </c>
      <c r="D8" t="n">
        <v>17</v>
      </c>
      <c r="E8" s="15" t="n">
        <v>33553.27</v>
      </c>
      <c r="F8" t="n">
        <v>4075</v>
      </c>
      <c r="G8" t="n">
        <v>3536</v>
      </c>
      <c r="H8" t="n">
        <v>539</v>
      </c>
      <c r="I8" s="16">
        <f>IF(F8=0,0,G8/F8)</f>
        <v/>
      </c>
      <c r="J8" s="16">
        <f>F8/5280</f>
        <v/>
      </c>
    </row>
    <row r="9">
      <c r="A9" t="inlineStr">
        <is>
          <t>2026-05</t>
        </is>
      </c>
      <c r="B9" t="n">
        <v>232</v>
      </c>
      <c r="C9" t="n">
        <v>23</v>
      </c>
      <c r="D9" t="n">
        <v>17</v>
      </c>
      <c r="E9" s="15" t="n">
        <v>27712.41</v>
      </c>
      <c r="F9" t="n">
        <v>3545</v>
      </c>
      <c r="G9" t="n">
        <v>3245</v>
      </c>
      <c r="H9" t="n">
        <v>300</v>
      </c>
      <c r="I9" s="16">
        <f>IF(F9=0,0,G9/F9)</f>
        <v/>
      </c>
      <c r="J9" s="16">
        <f>F9/5280</f>
        <v/>
      </c>
    </row>
    <row r="10">
      <c r="A10" t="inlineStr">
        <is>
          <t>2026-06</t>
        </is>
      </c>
      <c r="B10" t="n">
        <v>245</v>
      </c>
      <c r="C10" t="n">
        <v>24</v>
      </c>
      <c r="D10" t="n">
        <v>11</v>
      </c>
      <c r="E10" s="15" t="n">
        <v>33562.19</v>
      </c>
      <c r="F10" t="n">
        <v>3848</v>
      </c>
      <c r="G10" t="n">
        <v>3440</v>
      </c>
      <c r="H10" t="n">
        <v>408</v>
      </c>
      <c r="I10" s="16">
        <f>IF(F10=0,0,G10/F10)</f>
        <v/>
      </c>
      <c r="J10" s="16">
        <f>F10/5280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2026-07-23T17:29:38Z</dcterms:created>
  <dcterms:modified xmlns:dcterms="http://purl.org/dc/terms/" xmlns:xsi="http://www.w3.org/2001/XMLSchema-instance" xsi:type="dcterms:W3CDTF">2026-07-23T17:29:38Z</dcterms:modified>
</cp:coreProperties>
</file>